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<sst xmlns="http://schemas.openxmlformats.org/spreadsheetml/2006/main" count="42" uniqueCount="38">
  <si>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Commodity</t>
  </si>
  <si>
    <t>Specification</t>
  </si>
  <si>
    <t>Packing</t>
  </si>
  <si>
    <t>Carton</t>
  </si>
  <si>
    <t>CBM/ctn</t>
  </si>
  <si>
    <t>RMB</t>
  </si>
  <si>
    <t>Tax.Rtn</t>
  </si>
  <si>
    <t>EX rate</t>
  </si>
  <si>
    <t>FOB OFFER</t>
  </si>
  <si>
    <t>FOB Profit</t>
  </si>
  <si>
    <t>QTY</t>
  </si>
  <si>
    <t>Totol CBM</t>
  </si>
  <si>
    <t>BuyCost</t>
  </si>
  <si>
    <t>Amount (usd)</t>
  </si>
  <si>
    <t>Proft/CBM</t>
  </si>
  <si>
    <t>2016.03.09</t>
  </si>
  <si>
    <t>Quote for  ABCDEFG COMPANY</t>
  </si>
  <si>
    <t>Item1</t>
  </si>
  <si>
    <t>Specification2</t>
  </si>
  <si>
    <t>100pcs/bag, 100bag/ctn</t>
  </si>
  <si>
    <t>42x22x32</t>
  </si>
  <si>
    <t>Item2</t>
  </si>
  <si>
    <t>29x27x28</t>
  </si>
  <si>
    <t>Item3</t>
  </si>
  <si>
    <t>Specification3</t>
  </si>
  <si>
    <t xml:space="preserve">     1pc/bag,   50bags/ctn</t>
  </si>
  <si>
    <t>48x28x31</t>
  </si>
  <si>
    <t>Item4</t>
  </si>
  <si>
    <t>Specification4</t>
  </si>
  <si>
    <t xml:space="preserve">  50pcs/box,    20bag/ctn</t>
  </si>
  <si>
    <t>52x38x16</t>
  </si>
  <si>
    <t>Item5</t>
  </si>
  <si>
    <t>Specification5</t>
  </si>
  <si>
    <t>100pcs/bag, 20bags/ctn</t>
  </si>
  <si>
    <t>38x24x30</t>
  </si>
  <si>
    <t>Item6</t>
  </si>
  <si>
    <t>Specification6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</si>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</sst>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3">
    <font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34" borderId="10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showGridLines="0" tabSelected="1" workbookViewId="0" topLeftCell="A1">
      <pane ySplit="1" topLeftCell="A2" activePane="bottomLeft" state="frozen"/>
      <selection pane="bottomLeft" activeCell="B18" sqref="B18"/>
    </sheetView>
  </sheetViews>
  <sheetFormatPr defaultColWidth="9.00390625" defaultRowHeight="15" customHeight="1"/>
  <cols>
    <col min="1" max="1" width="15.50390625" style="1" customWidth="1"/>
    <col min="2" max="2" width="24.00390625" style="1" customWidth="1"/>
    <col min="3" max="3" width="17.375" style="1" customWidth="1"/>
    <col min="4" max="4" width="8.625" style="2" customWidth="1"/>
    <col min="5" max="5" width="7.375" style="2" customWidth="1"/>
    <col min="6" max="6" width="6.00390625" style="1" customWidth="1"/>
    <col min="7" max="7" width="6.125" style="1" customWidth="1"/>
    <col min="8" max="8" width="6.125" style="3" customWidth="1"/>
    <col min="9" max="19" width="6.125" style="1" customWidth="1"/>
    <col min="20" max="20" width="8.375" style="1" customWidth="1"/>
    <col min="21" max="21" width="10.625" style="1" customWidth="1"/>
    <col min="22" max="22" width="7.125" style="1" customWidth="1"/>
    <col min="23" max="23" width="9.00390625" style="1" customWidth="1"/>
    <col min="24" max="24" width="9.625" style="1" customWidth="1"/>
    <col min="25" max="25" width="10.375" style="1" customWidth="1"/>
    <col min="26" max="26" width="9.125" style="2" customWidth="1"/>
    <col min="27" max="16384" width="9.00390625" style="1" customWidth="1"/>
  </cols>
  <sheetData>
    <row r="1" spans="1:26" ht="1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16">
        <v>0.05</v>
      </c>
      <c r="J1" s="16">
        <v>0.06</v>
      </c>
      <c r="K1" s="16">
        <v>0.07</v>
      </c>
      <c r="L1" s="16">
        <v>0.08</v>
      </c>
      <c r="M1" s="16">
        <v>0.09</v>
      </c>
      <c r="N1" s="16">
        <v>0.1</v>
      </c>
      <c r="O1" s="16">
        <v>0.11</v>
      </c>
      <c r="P1" s="16">
        <v>0.12</v>
      </c>
      <c r="Q1" s="16">
        <v>0.13</v>
      </c>
      <c r="R1" s="16">
        <v>0.14</v>
      </c>
      <c r="S1" s="16">
        <v>0.15</v>
      </c>
      <c r="T1" s="19" t="s">
        <v>8</v>
      </c>
      <c r="U1" s="20" t="s">
        <v>9</v>
      </c>
      <c r="V1" s="5" t="s">
        <v>10</v>
      </c>
      <c r="W1" s="5" t="s">
        <v>11</v>
      </c>
      <c r="X1" s="5" t="s">
        <v>12</v>
      </c>
      <c r="Y1" s="5" t="s">
        <v>13</v>
      </c>
      <c r="Z1" s="5" t="s">
        <v>14</v>
      </c>
    </row>
    <row r="2" spans="1:5" ht="17.25" customHeight="1">
      <c r="A2" s="7" t="s">
        <v>15</v>
      </c>
      <c r="E2" s="8"/>
    </row>
    <row r="3" spans="1:5" ht="17.25" customHeight="1">
      <c r="A3" s="9" t="s">
        <v>16</v>
      </c>
      <c r="E3" s="8"/>
    </row>
    <row r="4" spans="1:26" ht="15" customHeight="1">
      <c r="A4" s="10" t="s">
        <v>17</v>
      </c>
      <c r="B4" s="11" t="s">
        <v>18</v>
      </c>
      <c r="C4" s="12" t="s">
        <v>19</v>
      </c>
      <c r="D4" s="13" t="s">
        <v>20</v>
      </c>
      <c r="E4" s="13">
        <v>0.046</v>
      </c>
      <c r="F4" s="14">
        <v>70</v>
      </c>
      <c r="G4" s="14">
        <v>0.15</v>
      </c>
      <c r="H4" s="15">
        <v>6.18</v>
      </c>
      <c r="I4" s="17">
        <f aca="true" t="shared" si="0" ref="I4:I9">(F4-F4/1.17*G4)/H4*1.05</f>
        <v>10.368434154841921</v>
      </c>
      <c r="J4" s="17">
        <f aca="true" t="shared" si="1" ref="J4:J9">(F4-F4/1.17*G4)/H4*1.06</f>
        <v>10.467181146792797</v>
      </c>
      <c r="K4" s="17">
        <f aca="true" t="shared" si="2" ref="K4:K9">(F4-F4/1.17*G4)/H4*1.07</f>
        <v>10.565928138743672</v>
      </c>
      <c r="L4" s="17">
        <f aca="true" t="shared" si="3" ref="L4:L9">(F4-F4/1.17*G4)/H4*1.08</f>
        <v>10.664675130694548</v>
      </c>
      <c r="M4" s="17">
        <f aca="true" t="shared" si="4" ref="M4:M9">(F4-F4/1.17*G4)/H4*1.09</f>
        <v>10.763422122645423</v>
      </c>
      <c r="N4" s="17">
        <f aca="true" t="shared" si="5" ref="N4:N9">(F4-F4/1.17*G4)/H4*1.1</f>
        <v>10.862169114596298</v>
      </c>
      <c r="O4" s="17">
        <f aca="true" t="shared" si="6" ref="O4:O9">(F4-F4/1.17*G4)/H4*1.11</f>
        <v>10.960916106547176</v>
      </c>
      <c r="P4" s="17">
        <f aca="true" t="shared" si="7" ref="P4:P9">(F4-F4/1.17*G4)/H4*1.12</f>
        <v>11.059663098498051</v>
      </c>
      <c r="Q4" s="17">
        <f aca="true" t="shared" si="8" ref="Q4:Q9">(F4-F4/1.17*G4)/H4*1.13</f>
        <v>11.158410090448923</v>
      </c>
      <c r="R4" s="17">
        <f aca="true" t="shared" si="9" ref="R4:R9">(F4-F4/1.17*G4)/H4*1.14</f>
        <v>11.257157082399798</v>
      </c>
      <c r="S4" s="18">
        <f aca="true" t="shared" si="10" ref="S4:S9">(F4-F4/1.17*G4)/H4*1.15</f>
        <v>11.355904074350676</v>
      </c>
      <c r="T4" s="21">
        <v>11.36</v>
      </c>
      <c r="U4" s="22">
        <f aca="true" t="shared" si="11" ref="U4:U9">(T4*H4-F4+F4/1.17*G4)*V4</f>
        <v>917.9158974358966</v>
      </c>
      <c r="V4" s="10">
        <v>100</v>
      </c>
      <c r="W4" s="23">
        <f aca="true" t="shared" si="12" ref="W4:W9">E4*V4</f>
        <v>4.6</v>
      </c>
      <c r="X4" s="10">
        <f aca="true" t="shared" si="13" ref="X4:X9">F4*V4</f>
        <v>7000</v>
      </c>
      <c r="Y4" s="23">
        <f aca="true" t="shared" si="14" ref="Y4:Y9">T4*V4</f>
        <v>1136</v>
      </c>
      <c r="Z4" s="27">
        <f aca="true" t="shared" si="15" ref="Z4:Z9">U4/W4</f>
        <v>199.54693422519492</v>
      </c>
    </row>
    <row r="5" spans="1:26" ht="15" customHeight="1">
      <c r="A5" s="10" t="s">
        <v>21</v>
      </c>
      <c r="B5" s="11" t="s">
        <v>18</v>
      </c>
      <c r="C5" s="12" t="s">
        <v>19</v>
      </c>
      <c r="D5" s="13" t="s">
        <v>22</v>
      </c>
      <c r="E5" s="13">
        <v>0.045</v>
      </c>
      <c r="F5" s="14">
        <v>80</v>
      </c>
      <c r="G5" s="14">
        <v>0.15</v>
      </c>
      <c r="H5" s="15">
        <v>6.18</v>
      </c>
      <c r="I5" s="17">
        <f t="shared" si="0"/>
        <v>11.849639034105056</v>
      </c>
      <c r="J5" s="17">
        <f t="shared" si="1"/>
        <v>11.962492739191772</v>
      </c>
      <c r="K5" s="17">
        <f t="shared" si="2"/>
        <v>12.075346444278487</v>
      </c>
      <c r="L5" s="17">
        <f t="shared" si="3"/>
        <v>12.188200149365201</v>
      </c>
      <c r="M5" s="17">
        <f t="shared" si="4"/>
        <v>12.301053854451917</v>
      </c>
      <c r="N5" s="17">
        <f t="shared" si="5"/>
        <v>12.41390755953863</v>
      </c>
      <c r="O5" s="17">
        <f t="shared" si="6"/>
        <v>12.526761264625346</v>
      </c>
      <c r="P5" s="17">
        <f t="shared" si="7"/>
        <v>12.639614969712062</v>
      </c>
      <c r="Q5" s="17">
        <f t="shared" si="8"/>
        <v>12.752468674798774</v>
      </c>
      <c r="R5" s="17">
        <f t="shared" si="9"/>
        <v>12.86532237988549</v>
      </c>
      <c r="S5" s="18">
        <f t="shared" si="10"/>
        <v>12.978176084972203</v>
      </c>
      <c r="T5" s="21">
        <v>12.98</v>
      </c>
      <c r="U5" s="22">
        <f t="shared" si="11"/>
        <v>2094.5620512820497</v>
      </c>
      <c r="V5" s="10">
        <v>200</v>
      </c>
      <c r="W5" s="23">
        <f t="shared" si="12"/>
        <v>9</v>
      </c>
      <c r="X5" s="10">
        <f t="shared" si="13"/>
        <v>16000</v>
      </c>
      <c r="Y5" s="23">
        <f t="shared" si="14"/>
        <v>2596</v>
      </c>
      <c r="Z5" s="27">
        <f t="shared" si="15"/>
        <v>232.72911680911662</v>
      </c>
    </row>
    <row r="6" spans="1:26" ht="15.75" customHeight="1">
      <c r="A6" s="10" t="s">
        <v>23</v>
      </c>
      <c r="B6" s="11" t="s">
        <v>24</v>
      </c>
      <c r="C6" s="12" t="s">
        <v>25</v>
      </c>
      <c r="D6" s="13" t="s">
        <v>26</v>
      </c>
      <c r="E6" s="13">
        <v>0.042</v>
      </c>
      <c r="F6" s="14">
        <v>90</v>
      </c>
      <c r="G6" s="14">
        <v>0.16</v>
      </c>
      <c r="H6" s="15">
        <v>6.18</v>
      </c>
      <c r="I6" s="17">
        <f t="shared" si="0"/>
        <v>13.20014936519791</v>
      </c>
      <c r="J6" s="17">
        <f t="shared" si="1"/>
        <v>13.32586507343789</v>
      </c>
      <c r="K6" s="17">
        <f t="shared" si="2"/>
        <v>13.45158078167787</v>
      </c>
      <c r="L6" s="17">
        <f t="shared" si="3"/>
        <v>13.57729648991785</v>
      </c>
      <c r="M6" s="17">
        <f t="shared" si="4"/>
        <v>13.70301219815783</v>
      </c>
      <c r="N6" s="17">
        <f t="shared" si="5"/>
        <v>13.82872790639781</v>
      </c>
      <c r="O6" s="17">
        <f t="shared" si="6"/>
        <v>13.95444361463779</v>
      </c>
      <c r="P6" s="17">
        <f t="shared" si="7"/>
        <v>14.08015932287777</v>
      </c>
      <c r="Q6" s="18">
        <f t="shared" si="8"/>
        <v>14.205875031117749</v>
      </c>
      <c r="R6" s="17">
        <f t="shared" si="9"/>
        <v>14.331590739357729</v>
      </c>
      <c r="S6" s="17">
        <f t="shared" si="10"/>
        <v>14.457306447597709</v>
      </c>
      <c r="T6" s="21">
        <v>14.21</v>
      </c>
      <c r="U6" s="22">
        <f t="shared" si="11"/>
        <v>3037.647692307695</v>
      </c>
      <c r="V6" s="10">
        <v>300</v>
      </c>
      <c r="W6" s="23">
        <f t="shared" si="12"/>
        <v>12.600000000000001</v>
      </c>
      <c r="X6" s="10">
        <f t="shared" si="13"/>
        <v>27000</v>
      </c>
      <c r="Y6" s="23">
        <f t="shared" si="14"/>
        <v>4263</v>
      </c>
      <c r="Z6" s="27">
        <f t="shared" si="15"/>
        <v>241.08315018315037</v>
      </c>
    </row>
    <row r="7" spans="1:26" ht="15" customHeight="1">
      <c r="A7" s="10" t="s">
        <v>27</v>
      </c>
      <c r="B7" s="11" t="s">
        <v>28</v>
      </c>
      <c r="C7" s="12" t="s">
        <v>29</v>
      </c>
      <c r="D7" s="13" t="s">
        <v>30</v>
      </c>
      <c r="E7" s="13">
        <v>0.032</v>
      </c>
      <c r="F7" s="14">
        <v>100</v>
      </c>
      <c r="G7" s="14">
        <v>0.16</v>
      </c>
      <c r="H7" s="15">
        <v>6.18</v>
      </c>
      <c r="I7" s="17">
        <f t="shared" si="0"/>
        <v>14.666832627997676</v>
      </c>
      <c r="J7" s="17">
        <f t="shared" si="1"/>
        <v>14.80651674826432</v>
      </c>
      <c r="K7" s="17">
        <f t="shared" si="2"/>
        <v>14.946200868530966</v>
      </c>
      <c r="L7" s="17">
        <f t="shared" si="3"/>
        <v>15.08588498879761</v>
      </c>
      <c r="M7" s="17">
        <f t="shared" si="4"/>
        <v>15.225569109064255</v>
      </c>
      <c r="N7" s="17">
        <f t="shared" si="5"/>
        <v>15.365253229330898</v>
      </c>
      <c r="O7" s="18">
        <f t="shared" si="6"/>
        <v>15.504937349597544</v>
      </c>
      <c r="P7" s="17">
        <f t="shared" si="7"/>
        <v>15.64462146986419</v>
      </c>
      <c r="Q7" s="17">
        <f t="shared" si="8"/>
        <v>15.78430559013083</v>
      </c>
      <c r="R7" s="17">
        <f t="shared" si="9"/>
        <v>15.923989710397475</v>
      </c>
      <c r="S7" s="17">
        <f t="shared" si="10"/>
        <v>16.06367383066412</v>
      </c>
      <c r="T7" s="21">
        <v>15.5</v>
      </c>
      <c r="U7" s="22">
        <f t="shared" si="11"/>
        <v>3786.0854700854675</v>
      </c>
      <c r="V7" s="10">
        <v>400</v>
      </c>
      <c r="W7" s="23">
        <f t="shared" si="12"/>
        <v>12.8</v>
      </c>
      <c r="X7" s="10">
        <f t="shared" si="13"/>
        <v>40000</v>
      </c>
      <c r="Y7" s="23">
        <f t="shared" si="14"/>
        <v>6200</v>
      </c>
      <c r="Z7" s="27">
        <f t="shared" si="15"/>
        <v>295.78792735042714</v>
      </c>
    </row>
    <row r="8" spans="1:26" ht="15" customHeight="1">
      <c r="A8" s="10" t="s">
        <v>31</v>
      </c>
      <c r="B8" s="11" t="s">
        <v>32</v>
      </c>
      <c r="C8" s="12" t="s">
        <v>33</v>
      </c>
      <c r="D8" s="13" t="s">
        <v>34</v>
      </c>
      <c r="E8" s="13">
        <v>0.027</v>
      </c>
      <c r="F8" s="14">
        <v>110</v>
      </c>
      <c r="G8" s="14">
        <v>0.13</v>
      </c>
      <c r="H8" s="15">
        <v>6.18</v>
      </c>
      <c r="I8" s="17">
        <f t="shared" si="0"/>
        <v>16.61272923408846</v>
      </c>
      <c r="J8" s="17">
        <f t="shared" si="1"/>
        <v>16.770945702984537</v>
      </c>
      <c r="K8" s="17">
        <f t="shared" si="2"/>
        <v>16.92916217188062</v>
      </c>
      <c r="L8" s="17">
        <f t="shared" si="3"/>
        <v>17.0873786407767</v>
      </c>
      <c r="M8" s="17">
        <f t="shared" si="4"/>
        <v>17.24559510967278</v>
      </c>
      <c r="N8" s="17">
        <f t="shared" si="5"/>
        <v>17.40381157856886</v>
      </c>
      <c r="O8" s="17">
        <f t="shared" si="6"/>
        <v>17.562028047464942</v>
      </c>
      <c r="P8" s="17">
        <f t="shared" si="7"/>
        <v>17.72024451636102</v>
      </c>
      <c r="Q8" s="18">
        <f t="shared" si="8"/>
        <v>17.8784609852571</v>
      </c>
      <c r="R8" s="17">
        <f t="shared" si="9"/>
        <v>18.036677454153182</v>
      </c>
      <c r="S8" s="17">
        <f t="shared" si="10"/>
        <v>18.19489392304926</v>
      </c>
      <c r="T8" s="21">
        <v>17.88</v>
      </c>
      <c r="U8" s="22">
        <f t="shared" si="11"/>
        <v>6360.311111111107</v>
      </c>
      <c r="V8" s="10">
        <v>500</v>
      </c>
      <c r="W8" s="23">
        <f t="shared" si="12"/>
        <v>13.5</v>
      </c>
      <c r="X8" s="10">
        <f t="shared" si="13"/>
        <v>55000</v>
      </c>
      <c r="Y8" s="23">
        <f t="shared" si="14"/>
        <v>8940</v>
      </c>
      <c r="Z8" s="27">
        <f t="shared" si="15"/>
        <v>471.1341563786005</v>
      </c>
    </row>
    <row r="9" spans="1:26" ht="15" customHeight="1">
      <c r="A9" s="10" t="s">
        <v>35</v>
      </c>
      <c r="B9" s="11" t="s">
        <v>36</v>
      </c>
      <c r="C9" s="12" t="s">
        <v>33</v>
      </c>
      <c r="D9" s="13" t="s">
        <v>34</v>
      </c>
      <c r="E9" s="13">
        <v>0.027</v>
      </c>
      <c r="F9" s="14">
        <v>120</v>
      </c>
      <c r="G9" s="14">
        <v>0.13</v>
      </c>
      <c r="H9" s="15">
        <v>6.18</v>
      </c>
      <c r="I9" s="17">
        <f t="shared" si="0"/>
        <v>18.12297734627832</v>
      </c>
      <c r="J9" s="17">
        <f t="shared" si="1"/>
        <v>18.29557713052859</v>
      </c>
      <c r="K9" s="17">
        <f t="shared" si="2"/>
        <v>18.46817691477886</v>
      </c>
      <c r="L9" s="17">
        <f t="shared" si="3"/>
        <v>18.64077669902913</v>
      </c>
      <c r="M9" s="17">
        <f t="shared" si="4"/>
        <v>18.8133764832794</v>
      </c>
      <c r="N9" s="17">
        <f t="shared" si="5"/>
        <v>18.98597626752967</v>
      </c>
      <c r="O9" s="17">
        <f t="shared" si="6"/>
        <v>19.158576051779935</v>
      </c>
      <c r="P9" s="17">
        <f t="shared" si="7"/>
        <v>19.331175836030205</v>
      </c>
      <c r="Q9" s="17">
        <f t="shared" si="8"/>
        <v>19.50377562028047</v>
      </c>
      <c r="R9" s="18">
        <f t="shared" si="9"/>
        <v>19.67637540453074</v>
      </c>
      <c r="S9" s="17">
        <f t="shared" si="10"/>
        <v>19.84897518878101</v>
      </c>
      <c r="T9" s="21">
        <v>19.68</v>
      </c>
      <c r="U9" s="22">
        <f t="shared" si="11"/>
        <v>7477.866666666667</v>
      </c>
      <c r="V9" s="10">
        <v>500</v>
      </c>
      <c r="W9" s="23">
        <f t="shared" si="12"/>
        <v>13.5</v>
      </c>
      <c r="X9" s="10">
        <f t="shared" si="13"/>
        <v>60000</v>
      </c>
      <c r="Y9" s="23">
        <f t="shared" si="14"/>
        <v>9840</v>
      </c>
      <c r="Z9" s="27">
        <f t="shared" si="15"/>
        <v>553.9160493827161</v>
      </c>
    </row>
    <row r="10" spans="1:25" ht="15" customHeight="1">
      <c r="A10" s="1" t="s">
        <v>37</v>
      </c>
      <c r="U10" s="24">
        <f aca="true" t="shared" si="16" ref="U10:Y10">SUM(U4:U9)</f>
        <v>23674.388888888883</v>
      </c>
      <c r="V10" s="25">
        <f t="shared" si="16"/>
        <v>2000</v>
      </c>
      <c r="W10" s="26">
        <f t="shared" si="16"/>
        <v>66</v>
      </c>
      <c r="X10" s="25">
        <f t="shared" si="16"/>
        <v>205000</v>
      </c>
      <c r="Y10" s="26">
        <f t="shared" si="16"/>
        <v>32975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刘欢</cp:lastModifiedBy>
  <dcterms:created xsi:type="dcterms:W3CDTF">1996-12-17T01:32:42Z</dcterms:created>
  <dcterms:modified xsi:type="dcterms:W3CDTF">2018-01-02T01:56:36Z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